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92.168.2.250\施設g\20_上下水道\300 上下水道 共通\03 地方公営企業（調査物）\2026.02.05公営企業に係る経営比較分析表（令和６年度決算）の分析・公表について\回答\"/>
    </mc:Choice>
  </mc:AlternateContent>
  <xr:revisionPtr revIDLastSave="0" documentId="13_ncr:1_{072EC7DB-4C9F-485E-8EBE-B93BC532AB73}" xr6:coauthVersionLast="47" xr6:coauthVersionMax="47" xr10:uidLastSave="{00000000-0000-0000-0000-000000000000}"/>
  <workbookProtection workbookAlgorithmName="SHA-512" workbookHashValue="W2RVEsMlfrIsR4ALKNo25IyXTfjiEXBcdAVyHAMk+o+7cAbN4hsjhtVQ8DnLLhB0n5zxwLOUwSM7bNfhCYZuPg==" workbookSaltValue="BuTpCzYyqlzYF9e8N9KrmA==" workbookSpinCount="100000" lockStructure="1"/>
  <bookViews>
    <workbookView xWindow="-120" yWindow="-120" windowWidth="20730" windowHeight="110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R6" i="5"/>
  <c r="AL8" i="4" s="1"/>
  <c r="Q6" i="5"/>
  <c r="W10" i="4" s="1"/>
  <c r="P6" i="5"/>
  <c r="O6" i="5"/>
  <c r="N6" i="5"/>
  <c r="M6" i="5"/>
  <c r="AD8" i="4" s="1"/>
  <c r="L6" i="5"/>
  <c r="W8" i="4" s="1"/>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F85" i="4"/>
  <c r="BB10" i="4"/>
  <c r="AT10" i="4"/>
  <c r="P10" i="4"/>
  <c r="I10" i="4"/>
  <c r="B10" i="4"/>
  <c r="BB8" i="4"/>
  <c r="AT8" i="4"/>
  <c r="P8" i="4"/>
  <c r="I8" i="4"/>
  <c r="B8" i="4"/>
</calcChain>
</file>

<file path=xl/sharedStrings.xml><?xml version="1.0" encoding="utf-8"?>
<sst xmlns="http://schemas.openxmlformats.org/spreadsheetml/2006/main" count="272" uniqueCount="113">
  <si>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</si>
  <si>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</si>
  <si>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</si>
  <si>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</si>
  <si>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</si>
  <si>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</si>
  <si>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</si>
  <si>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</si>
  <si>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</si>
  <si>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</si>
  <si>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</si>
  <si>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</si>
  <si>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</si>
  <si>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</si>
  <si>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</si>
  <si>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</si>
  <si>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</si>
  <si>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</si>
  <si>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</si>
  <si>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</si>
  <si>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</si>
  <si>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</si>
  <si>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</si>
  <si>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</si>
  <si>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</si>
  <si>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</si>
  <si>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</si>
  <si>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</si>
  <si>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</si>
  <si>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</si>
  <si>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</si>
  <si>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</si>
  <si>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</si>
  <si>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</si>
  <si>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</si>
  <si>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</si>
  <si>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</si>
  <si>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</si>
  <si>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</si>
  <si>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</si>
  <si>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</si>
  <si>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</si>
  <si>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</si>
  <si>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</si>
  <si>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</si>
  <si>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</si>
  <si>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</si>
  <si>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</si>
  <si>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</si>
  <si>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</si>
  <si>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</si>
  <si>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</si>
  <si>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</si>
  <si>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</si>
  <si>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</si>
  <si>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</si>
  <si>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</si>
  <si>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</si>
  <si>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</si>
  <si>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</si>
  <si>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</si>
  <si>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</si>
  <si>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</si>
  <si>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</si>
  <si>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</si>
  <si>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</si>
  <si>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</si>
  <si>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</si>
  <si>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</si>
  <si>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</si>
  <si>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</si>
  <si>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</si>
  <si>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</si>
  <si>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</si>
  <si>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</si>
  <si>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</si>
  <si>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</si>
  <si>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</si>
  <si>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</si>
  <si>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</si>
  <si>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</si>
  <si>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</si>
  <si>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</si>
  <si>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</si>
  <si>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</si>
  <si>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</si>
  <si>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</si>
  <si>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</si>
  <si>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</si>
  <si>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</si>
  <si>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</si>
  <si>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</si>
  <si>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中札内村</t>
  </si>
  <si>
    <t>法適用</t>
  </si>
  <si>
    <t>水道事業</t>
  </si>
  <si>
    <t>簡易水道事業</t>
  </si>
  <si>
    <t>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</si>
  <si>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</si>
  <si>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</si>
  <si>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</si>
  <si>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</si>
  <si>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</si>
  <si>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</si>
  <si>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</si>
  <si>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</si>
  <si>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</si>
  <si>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</si>
  <si>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</si>
  <si>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</si>
  <si>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</si>
  <si>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他の自治体と共同管理している浄水場が老朽化しているため、将来的なあり方について、更新や水道企業団から全量受水するか等検討を進める必要がある。
　いずれの方法にしても多額の費用を要することから、令和４年度に公営企業会計に移行したことに伴い、引き続き施設の維持管理費などの節減に努め、効率的な運営を行うことにより財源確保を図っていく必要がある。</t>
    <rPh sb="1" eb="2">
      <t>タ</t>
    </rPh>
    <rPh sb="3" eb="6">
      <t>ジチタイ</t>
    </rPh>
    <rPh sb="7" eb="11">
      <t>キョウドウカンリ</t>
    </rPh>
    <rPh sb="15" eb="18">
      <t>ジョウスイジョウ</t>
    </rPh>
    <rPh sb="19" eb="22">
      <t>ロウキュウカ</t>
    </rPh>
    <rPh sb="29" eb="31">
      <t>ショウライ</t>
    </rPh>
    <rPh sb="31" eb="32">
      <t>テキ</t>
    </rPh>
    <rPh sb="35" eb="36">
      <t>カタ</t>
    </rPh>
    <rPh sb="41" eb="43">
      <t>コウシン</t>
    </rPh>
    <rPh sb="44" eb="49">
      <t>スイドウキギョウダン</t>
    </rPh>
    <rPh sb="51" eb="53">
      <t>ゼンリョウ</t>
    </rPh>
    <rPh sb="53" eb="54">
      <t>ウ</t>
    </rPh>
    <rPh sb="54" eb="55">
      <t>ミズ</t>
    </rPh>
    <rPh sb="58" eb="59">
      <t>トウ</t>
    </rPh>
    <rPh sb="59" eb="61">
      <t>ケントウ</t>
    </rPh>
    <rPh sb="62" eb="63">
      <t>スス</t>
    </rPh>
    <rPh sb="65" eb="67">
      <t>ヒツヨウ</t>
    </rPh>
    <rPh sb="77" eb="79">
      <t>ホウホウ</t>
    </rPh>
    <rPh sb="83" eb="85">
      <t>タガク</t>
    </rPh>
    <rPh sb="86" eb="88">
      <t>ヒヨウ</t>
    </rPh>
    <rPh sb="89" eb="90">
      <t>ヨウ</t>
    </rPh>
    <rPh sb="97" eb="99">
      <t>レイワ</t>
    </rPh>
    <rPh sb="100" eb="102">
      <t>ネンド</t>
    </rPh>
    <rPh sb="103" eb="109">
      <t>コウエイキギョウカイケイ</t>
    </rPh>
    <rPh sb="110" eb="112">
      <t>イコウ</t>
    </rPh>
    <rPh sb="117" eb="118">
      <t>トモナ</t>
    </rPh>
    <rPh sb="120" eb="121">
      <t>ヒ</t>
    </rPh>
    <rPh sb="122" eb="123">
      <t>ツヅ</t>
    </rPh>
    <rPh sb="124" eb="126">
      <t>シセツ</t>
    </rPh>
    <rPh sb="127" eb="132">
      <t>イジカンリヒ</t>
    </rPh>
    <rPh sb="135" eb="137">
      <t>セツゲン</t>
    </rPh>
    <rPh sb="138" eb="139">
      <t>ツト</t>
    </rPh>
    <rPh sb="141" eb="144">
      <t>コウリツテキ</t>
    </rPh>
    <rPh sb="145" eb="147">
      <t>ウンエイ</t>
    </rPh>
    <rPh sb="148" eb="149">
      <t>オコナ</t>
    </rPh>
    <rPh sb="155" eb="159">
      <t>ザイゲンカクホ</t>
    </rPh>
    <rPh sb="160" eb="161">
      <t>ハカ</t>
    </rPh>
    <rPh sb="165" eb="167">
      <t>ヒツヨウ</t>
    </rPh>
    <phoneticPr fontId="4"/>
  </si>
  <si>
    <t>◇管路の状況
　水道管路の大半は耐用年数を経過していないが、将来的な更新を検討する必要がある。
◇施設の状況
　浄水場や配水池については、建設後50年近く経過しているため、毎年保守点検を実施し、施設の適切な維持管理に努める必要がある。</t>
    <rPh sb="13" eb="15">
      <t>タイハン</t>
    </rPh>
    <rPh sb="16" eb="20">
      <t>タイヨウネンスウ</t>
    </rPh>
    <rPh sb="21" eb="23">
      <t>ケイカ</t>
    </rPh>
    <rPh sb="37" eb="39">
      <t>ケントウ</t>
    </rPh>
    <rPh sb="41" eb="43">
      <t>ヒツヨウ</t>
    </rPh>
    <rPh sb="49" eb="51">
      <t>シセツ</t>
    </rPh>
    <rPh sb="52" eb="54">
      <t>ジョウキョウ</t>
    </rPh>
    <rPh sb="56" eb="59">
      <t>ジョウスイジョウ</t>
    </rPh>
    <phoneticPr fontId="4"/>
  </si>
  <si>
    <t>①経常収支比率
　現時点では、類似団体平均値と比較しても健全な運営であるといえるが、将来的な管路更新等の財源確保について検討が必要である。
②累積欠損金比率
　指標は0％であるが、引き続き給水収益の維持や施設の維持管理費の抑制に努める必要がある。
③流動比率
　現金等の流動資産の確保や一時借入金といった流動負債の抑制に努める必要がある。
④企業債残高対給水収益比率
　大規模な起債借入れによる水道施設等の更新工事を行っていないため、企業債残高は減少傾向にあり、現時点では類似団体平均値を大きく下回っている。
⑤料金回収率
　100％を下回っているが、全国平均や類似団体平均値を上回っている状況である。引き続き適切な料金収入の確保が必要である。
⑥給水原価
　全国平均や類似団体平均値と比較し安価である要因は、浄水場を他の自治体と共同施設として維持管理しているためである。引き続き共同運営による効率化を図っていく必要がある。
⑦施設利用率
　全国平均や類似団体平均値と比較し高い利用率である要因は、周辺自治体と共同運営を行いながら適切な施設運営を行っているためである。
⑧有収率
　全国平均と比較し高い状態であり、この状態を維持するよう引き続き施設や管路の適切な維持管理に努める必要がある。</t>
    <rPh sb="1" eb="7">
      <t>ケイジョウシュウシヒリツ</t>
    </rPh>
    <rPh sb="9" eb="12">
      <t>ゲンジテン</t>
    </rPh>
    <rPh sb="15" eb="22">
      <t>ルイジダンタイヘイキンチ</t>
    </rPh>
    <rPh sb="23" eb="25">
      <t>ヒカク</t>
    </rPh>
    <rPh sb="28" eb="30">
      <t>ケンゼン</t>
    </rPh>
    <rPh sb="31" eb="33">
      <t>ウンエイ</t>
    </rPh>
    <rPh sb="42" eb="45">
      <t>ショウライテキ</t>
    </rPh>
    <rPh sb="46" eb="50">
      <t>カンロコウシン</t>
    </rPh>
    <rPh sb="50" eb="51">
      <t>トウ</t>
    </rPh>
    <rPh sb="52" eb="56">
      <t>ザイゲンカクホ</t>
    </rPh>
    <rPh sb="60" eb="62">
      <t>ケントウ</t>
    </rPh>
    <rPh sb="63" eb="65">
      <t>ヒツヨウ</t>
    </rPh>
    <rPh sb="71" eb="75">
      <t>ルイセキケッソン</t>
    </rPh>
    <rPh sb="75" eb="76">
      <t>キン</t>
    </rPh>
    <rPh sb="76" eb="78">
      <t>ヒリツ</t>
    </rPh>
    <rPh sb="80" eb="82">
      <t>シヒョウ</t>
    </rPh>
    <rPh sb="90" eb="91">
      <t>ヒ</t>
    </rPh>
    <rPh sb="92" eb="93">
      <t>ツヅ</t>
    </rPh>
    <rPh sb="94" eb="98">
      <t>キュウスイシュウエキ</t>
    </rPh>
    <rPh sb="99" eb="101">
      <t>イジ</t>
    </rPh>
    <rPh sb="102" eb="104">
      <t>シセツ</t>
    </rPh>
    <rPh sb="105" eb="110">
      <t>イジカンリヒ</t>
    </rPh>
    <rPh sb="111" eb="113">
      <t>ヨクセイ</t>
    </rPh>
    <rPh sb="114" eb="115">
      <t>ツト</t>
    </rPh>
    <rPh sb="117" eb="119">
      <t>ヒツヨウ</t>
    </rPh>
    <rPh sb="125" eb="129">
      <t>リュウドウヒリツ</t>
    </rPh>
    <rPh sb="131" eb="134">
      <t>ゲンキントウ</t>
    </rPh>
    <rPh sb="135" eb="139">
      <t>リュウドウシサン</t>
    </rPh>
    <rPh sb="140" eb="142">
      <t>カクホ</t>
    </rPh>
    <rPh sb="143" eb="148">
      <t>イチジカリイレキン</t>
    </rPh>
    <rPh sb="152" eb="156">
      <t>リュウドウフサイ</t>
    </rPh>
    <rPh sb="157" eb="159">
      <t>ヨクセイ</t>
    </rPh>
    <rPh sb="160" eb="161">
      <t>ツト</t>
    </rPh>
    <rPh sb="163" eb="165">
      <t>ヒツヨウ</t>
    </rPh>
    <rPh sb="171" eb="174">
      <t>キギョウサイ</t>
    </rPh>
    <rPh sb="174" eb="176">
      <t>ザンダカ</t>
    </rPh>
    <rPh sb="176" eb="177">
      <t>タイ</t>
    </rPh>
    <rPh sb="177" eb="179">
      <t>キュウスイ</t>
    </rPh>
    <rPh sb="179" eb="183">
      <t>シュウエキヒリツ</t>
    </rPh>
    <rPh sb="185" eb="188">
      <t>ダイキボ</t>
    </rPh>
    <rPh sb="189" eb="191">
      <t>キサイ</t>
    </rPh>
    <rPh sb="191" eb="193">
      <t>カリイレ</t>
    </rPh>
    <rPh sb="197" eb="202">
      <t>スイドウシセツトウ</t>
    </rPh>
    <rPh sb="203" eb="207">
      <t>コウシンコウジ</t>
    </rPh>
    <rPh sb="208" eb="209">
      <t>オコナ</t>
    </rPh>
    <rPh sb="217" eb="222">
      <t>キギョウサイザンダカ</t>
    </rPh>
    <rPh sb="223" eb="227">
      <t>ゲンショウケイコウ</t>
    </rPh>
    <rPh sb="231" eb="234">
      <t>ゲンジテン</t>
    </rPh>
    <rPh sb="236" eb="240">
      <t>ルイジダンタイ</t>
    </rPh>
    <rPh sb="240" eb="243">
      <t>ヘイキンチ</t>
    </rPh>
    <rPh sb="244" eb="245">
      <t>オオ</t>
    </rPh>
    <rPh sb="247" eb="249">
      <t>シタマワ</t>
    </rPh>
    <rPh sb="256" eb="261">
      <t>リョウキンカイシュウリツ</t>
    </rPh>
    <rPh sb="268" eb="270">
      <t>シタマワ</t>
    </rPh>
    <rPh sb="276" eb="280">
      <t>ゼンコクヘイキン</t>
    </rPh>
    <rPh sb="281" eb="285">
      <t>ルイジダンタイ</t>
    </rPh>
    <rPh sb="285" eb="288">
      <t>ヘイキンチ</t>
    </rPh>
    <rPh sb="289" eb="291">
      <t>ウワマワ</t>
    </rPh>
    <rPh sb="295" eb="297">
      <t>ジョウキョウ</t>
    </rPh>
    <rPh sb="301" eb="302">
      <t>ヒ</t>
    </rPh>
    <rPh sb="303" eb="304">
      <t>ツヅ</t>
    </rPh>
    <rPh sb="305" eb="307">
      <t>テキセツ</t>
    </rPh>
    <rPh sb="308" eb="312">
      <t>リョウキンシュウニュウ</t>
    </rPh>
    <rPh sb="313" eb="315">
      <t>カクホ</t>
    </rPh>
    <rPh sb="316" eb="318">
      <t>ヒツヨウ</t>
    </rPh>
    <rPh sb="324" eb="328">
      <t>キュウスイゲンカ</t>
    </rPh>
    <rPh sb="330" eb="334">
      <t>ゼンコクヘイキン</t>
    </rPh>
    <rPh sb="335" eb="342">
      <t>ルイジダンタイヘイキンチ</t>
    </rPh>
    <rPh sb="343" eb="345">
      <t>ヒカク</t>
    </rPh>
    <rPh sb="346" eb="348">
      <t>アンカ</t>
    </rPh>
    <rPh sb="351" eb="353">
      <t>ヨウイン</t>
    </rPh>
    <rPh sb="355" eb="358">
      <t>ジョウスイジョウ</t>
    </rPh>
    <rPh sb="359" eb="360">
      <t>タ</t>
    </rPh>
    <rPh sb="361" eb="364">
      <t>ジチタイ</t>
    </rPh>
    <rPh sb="365" eb="369">
      <t>キョウドウシセツ</t>
    </rPh>
    <rPh sb="372" eb="376">
      <t>イジカンリ</t>
    </rPh>
    <rPh sb="386" eb="387">
      <t>ヒ</t>
    </rPh>
    <rPh sb="388" eb="389">
      <t>ツヅ</t>
    </rPh>
    <rPh sb="390" eb="394">
      <t>キョウドウウンエイ</t>
    </rPh>
    <rPh sb="397" eb="400">
      <t>コウリツカ</t>
    </rPh>
    <rPh sb="401" eb="402">
      <t>ハカ</t>
    </rPh>
    <rPh sb="406" eb="408">
      <t>ヒツヨウ</t>
    </rPh>
    <rPh sb="414" eb="419">
      <t>シセツリヨウリツ</t>
    </rPh>
    <rPh sb="421" eb="425">
      <t>ゼンコクヘイキン</t>
    </rPh>
    <rPh sb="426" eb="433">
      <t>ルイジダンタイヘイキンチ</t>
    </rPh>
    <rPh sb="434" eb="436">
      <t>ヒカク</t>
    </rPh>
    <rPh sb="437" eb="438">
      <t>タカ</t>
    </rPh>
    <rPh sb="439" eb="442">
      <t>リヨウリツ</t>
    </rPh>
    <rPh sb="445" eb="447">
      <t>ヨウイン</t>
    </rPh>
    <rPh sb="449" eb="454">
      <t>シュウヘンジチタイ</t>
    </rPh>
    <rPh sb="491" eb="493">
      <t>ゼンコク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</si>
</sst>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FB74-4688-B3A8-A0B37565828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0.39</c:v>
                </c:pt>
                <c:pt idx="3">
                  <c:v>0.49</c:v>
                </c:pt>
                <c:pt idx="4">
                  <c:v>0.32</c:v>
                </c:pt>
              </c:numCache>
            </c:numRef>
          </c:val>
          <c:smooth val="0"/>
          <c:extLst>
            <c:ext xmlns:c16="http://schemas.microsoft.com/office/drawing/2014/chart" uri="{C3380CC4-5D6E-409C-BE32-E72D297353CC}">
              <c16:uniqueId val="{00000001-FB74-4688-B3A8-A0B37565828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88.03</c:v>
                </c:pt>
                <c:pt idx="3">
                  <c:v>81.48</c:v>
                </c:pt>
                <c:pt idx="4">
                  <c:v>85.13</c:v>
                </c:pt>
              </c:numCache>
            </c:numRef>
          </c:val>
          <c:extLst>
            <c:ext xmlns:c16="http://schemas.microsoft.com/office/drawing/2014/chart" uri="{C3380CC4-5D6E-409C-BE32-E72D297353CC}">
              <c16:uniqueId val="{00000000-D471-4AA2-B5C1-CC88D943A3C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50.07</c:v>
                </c:pt>
                <c:pt idx="3">
                  <c:v>53.4</c:v>
                </c:pt>
                <c:pt idx="4">
                  <c:v>54.69</c:v>
                </c:pt>
              </c:numCache>
            </c:numRef>
          </c:val>
          <c:smooth val="0"/>
          <c:extLst>
            <c:ext xmlns:c16="http://schemas.microsoft.com/office/drawing/2014/chart" uri="{C3380CC4-5D6E-409C-BE32-E72D297353CC}">
              <c16:uniqueId val="{00000001-D471-4AA2-B5C1-CC88D943A3C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78.849999999999994</c:v>
                </c:pt>
                <c:pt idx="3">
                  <c:v>79.28</c:v>
                </c:pt>
                <c:pt idx="4">
                  <c:v>83.63</c:v>
                </c:pt>
              </c:numCache>
            </c:numRef>
          </c:val>
          <c:extLst>
            <c:ext xmlns:c16="http://schemas.microsoft.com/office/drawing/2014/chart" uri="{C3380CC4-5D6E-409C-BE32-E72D297353CC}">
              <c16:uniqueId val="{00000000-299E-4670-AD7A-29005154477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75.7</c:v>
                </c:pt>
                <c:pt idx="3">
                  <c:v>72.53</c:v>
                </c:pt>
                <c:pt idx="4">
                  <c:v>71.44</c:v>
                </c:pt>
              </c:numCache>
            </c:numRef>
          </c:val>
          <c:smooth val="0"/>
          <c:extLst>
            <c:ext xmlns:c16="http://schemas.microsoft.com/office/drawing/2014/chart" uri="{C3380CC4-5D6E-409C-BE32-E72D297353CC}">
              <c16:uniqueId val="{00000001-299E-4670-AD7A-29005154477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119.91</c:v>
                </c:pt>
                <c:pt idx="3">
                  <c:v>110.17</c:v>
                </c:pt>
                <c:pt idx="4">
                  <c:v>120.88</c:v>
                </c:pt>
              </c:numCache>
            </c:numRef>
          </c:val>
          <c:extLst>
            <c:ext xmlns:c16="http://schemas.microsoft.com/office/drawing/2014/chart" uri="{C3380CC4-5D6E-409C-BE32-E72D297353CC}">
              <c16:uniqueId val="{00000000-29FF-48A5-AD4C-02B858CCB26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105.52</c:v>
                </c:pt>
                <c:pt idx="3">
                  <c:v>103.1</c:v>
                </c:pt>
                <c:pt idx="4">
                  <c:v>101.77</c:v>
                </c:pt>
              </c:numCache>
            </c:numRef>
          </c:val>
          <c:smooth val="0"/>
          <c:extLst>
            <c:ext xmlns:c16="http://schemas.microsoft.com/office/drawing/2014/chart" uri="{C3380CC4-5D6E-409C-BE32-E72D297353CC}">
              <c16:uniqueId val="{00000001-29FF-48A5-AD4C-02B858CCB26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5.0599999999999996</c:v>
                </c:pt>
                <c:pt idx="3">
                  <c:v>9.1999999999999993</c:v>
                </c:pt>
                <c:pt idx="4">
                  <c:v>13.92</c:v>
                </c:pt>
              </c:numCache>
            </c:numRef>
          </c:val>
          <c:extLst>
            <c:ext xmlns:c16="http://schemas.microsoft.com/office/drawing/2014/chart" uri="{C3380CC4-5D6E-409C-BE32-E72D297353CC}">
              <c16:uniqueId val="{00000000-EA23-4468-80A7-9534DE29696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42.98</c:v>
                </c:pt>
                <c:pt idx="3">
                  <c:v>40.46</c:v>
                </c:pt>
                <c:pt idx="4">
                  <c:v>37.1</c:v>
                </c:pt>
              </c:numCache>
            </c:numRef>
          </c:val>
          <c:smooth val="0"/>
          <c:extLst>
            <c:ext xmlns:c16="http://schemas.microsoft.com/office/drawing/2014/chart" uri="{C3380CC4-5D6E-409C-BE32-E72D297353CC}">
              <c16:uniqueId val="{00000001-EA23-4468-80A7-9534DE29696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A286-445F-B8E3-6097687D2ED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23.24</c:v>
                </c:pt>
                <c:pt idx="3">
                  <c:v>22.77</c:v>
                </c:pt>
                <c:pt idx="4">
                  <c:v>18.22</c:v>
                </c:pt>
              </c:numCache>
            </c:numRef>
          </c:val>
          <c:smooth val="0"/>
          <c:extLst>
            <c:ext xmlns:c16="http://schemas.microsoft.com/office/drawing/2014/chart" uri="{C3380CC4-5D6E-409C-BE32-E72D297353CC}">
              <c16:uniqueId val="{00000001-A286-445F-B8E3-6097687D2ED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7983-49D5-89FF-D35F8A5ADFC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30.01</c:v>
                </c:pt>
                <c:pt idx="3">
                  <c:v>27.32</c:v>
                </c:pt>
                <c:pt idx="4">
                  <c:v>16.12</c:v>
                </c:pt>
              </c:numCache>
            </c:numRef>
          </c:val>
          <c:smooth val="0"/>
          <c:extLst>
            <c:ext xmlns:c16="http://schemas.microsoft.com/office/drawing/2014/chart" uri="{C3380CC4-5D6E-409C-BE32-E72D297353CC}">
              <c16:uniqueId val="{00000001-7983-49D5-89FF-D35F8A5ADFC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1295.47</c:v>
                </c:pt>
                <c:pt idx="3">
                  <c:v>1146.26</c:v>
                </c:pt>
                <c:pt idx="4">
                  <c:v>1370.36</c:v>
                </c:pt>
              </c:numCache>
            </c:numRef>
          </c:val>
          <c:extLst>
            <c:ext xmlns:c16="http://schemas.microsoft.com/office/drawing/2014/chart" uri="{C3380CC4-5D6E-409C-BE32-E72D297353CC}">
              <c16:uniqueId val="{00000000-D2AD-490E-80DD-D24CA874CFF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249.43</c:v>
                </c:pt>
                <c:pt idx="3">
                  <c:v>217.55</c:v>
                </c:pt>
                <c:pt idx="4">
                  <c:v>157.71</c:v>
                </c:pt>
              </c:numCache>
            </c:numRef>
          </c:val>
          <c:smooth val="0"/>
          <c:extLst>
            <c:ext xmlns:c16="http://schemas.microsoft.com/office/drawing/2014/chart" uri="{C3380CC4-5D6E-409C-BE32-E72D297353CC}">
              <c16:uniqueId val="{00000001-D2AD-490E-80DD-D24CA874CFF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218.4</c:v>
                </c:pt>
                <c:pt idx="3">
                  <c:v>291.41000000000003</c:v>
                </c:pt>
                <c:pt idx="4">
                  <c:v>286.45999999999998</c:v>
                </c:pt>
              </c:numCache>
            </c:numRef>
          </c:val>
          <c:extLst>
            <c:ext xmlns:c16="http://schemas.microsoft.com/office/drawing/2014/chart" uri="{C3380CC4-5D6E-409C-BE32-E72D297353CC}">
              <c16:uniqueId val="{00000000-E21E-4FEF-AB3D-0FE74AFE153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922.05</c:v>
                </c:pt>
                <c:pt idx="3">
                  <c:v>916.17</c:v>
                </c:pt>
                <c:pt idx="4">
                  <c:v>958.97</c:v>
                </c:pt>
              </c:numCache>
            </c:numRef>
          </c:val>
          <c:smooth val="0"/>
          <c:extLst>
            <c:ext xmlns:c16="http://schemas.microsoft.com/office/drawing/2014/chart" uri="{C3380CC4-5D6E-409C-BE32-E72D297353CC}">
              <c16:uniqueId val="{00000001-E21E-4FEF-AB3D-0FE74AFE153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74.92</c:v>
                </c:pt>
                <c:pt idx="3">
                  <c:v>67.31</c:v>
                </c:pt>
                <c:pt idx="4">
                  <c:v>73.760000000000005</c:v>
                </c:pt>
              </c:numCache>
            </c:numRef>
          </c:val>
          <c:extLst>
            <c:ext xmlns:c16="http://schemas.microsoft.com/office/drawing/2014/chart" uri="{C3380CC4-5D6E-409C-BE32-E72D297353CC}">
              <c16:uniqueId val="{00000000-75FC-443D-BE2C-07EBFAA9C5D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64.39</c:v>
                </c:pt>
                <c:pt idx="3">
                  <c:v>63.95</c:v>
                </c:pt>
                <c:pt idx="4">
                  <c:v>61.25</c:v>
                </c:pt>
              </c:numCache>
            </c:numRef>
          </c:val>
          <c:smooth val="0"/>
          <c:extLst>
            <c:ext xmlns:c16="http://schemas.microsoft.com/office/drawing/2014/chart" uri="{C3380CC4-5D6E-409C-BE32-E72D297353CC}">
              <c16:uniqueId val="{00000001-75FC-443D-BE2C-07EBFAA9C5D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149.88</c:v>
                </c:pt>
                <c:pt idx="3">
                  <c:v>167.56</c:v>
                </c:pt>
                <c:pt idx="4">
                  <c:v>152.88999999999999</c:v>
                </c:pt>
              </c:numCache>
            </c:numRef>
          </c:val>
          <c:extLst>
            <c:ext xmlns:c16="http://schemas.microsoft.com/office/drawing/2014/chart" uri="{C3380CC4-5D6E-409C-BE32-E72D297353CC}">
              <c16:uniqueId val="{00000000-4ADA-41DA-85C3-3A6A553500C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258.89999999999998</c:v>
                </c:pt>
                <c:pt idx="3">
                  <c:v>263.56</c:v>
                </c:pt>
                <c:pt idx="4">
                  <c:v>279.83</c:v>
                </c:pt>
              </c:numCache>
            </c:numRef>
          </c:val>
          <c:smooth val="0"/>
          <c:extLst>
            <c:ext xmlns:c16="http://schemas.microsoft.com/office/drawing/2014/chart" uri="{C3380CC4-5D6E-409C-BE32-E72D297353CC}">
              <c16:uniqueId val="{00000001-4ADA-41DA-85C3-3A6A553500C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90" zoomScaleNormal="9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北海道　中札内村</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簡易水道事業</v>
      </c>
      <c r="Q8" s="75"/>
      <c r="R8" s="75"/>
      <c r="S8" s="75"/>
      <c r="T8" s="75"/>
      <c r="U8" s="75"/>
      <c r="V8" s="75"/>
      <c r="W8" s="75" t="str">
        <f>データ!$L$6</f>
        <v>C3</v>
      </c>
      <c r="X8" s="75"/>
      <c r="Y8" s="75"/>
      <c r="Z8" s="75"/>
      <c r="AA8" s="75"/>
      <c r="AB8" s="75"/>
      <c r="AC8" s="75"/>
      <c r="AD8" s="75" t="str">
        <f>データ!$M$6</f>
        <v>非設置</v>
      </c>
      <c r="AE8" s="75"/>
      <c r="AF8" s="75"/>
      <c r="AG8" s="75"/>
      <c r="AH8" s="75"/>
      <c r="AI8" s="75"/>
      <c r="AJ8" s="75"/>
      <c r="AK8" s="2"/>
      <c r="AL8" s="58">
        <f>データ!$R$6</f>
        <v>3823</v>
      </c>
      <c r="AM8" s="58"/>
      <c r="AN8" s="58"/>
      <c r="AO8" s="58"/>
      <c r="AP8" s="58"/>
      <c r="AQ8" s="58"/>
      <c r="AR8" s="58"/>
      <c r="AS8" s="58"/>
      <c r="AT8" s="55">
        <f>データ!$S$6</f>
        <v>292.58</v>
      </c>
      <c r="AU8" s="56"/>
      <c r="AV8" s="56"/>
      <c r="AW8" s="56"/>
      <c r="AX8" s="56"/>
      <c r="AY8" s="56"/>
      <c r="AZ8" s="56"/>
      <c r="BA8" s="56"/>
      <c r="BB8" s="45">
        <f>データ!$T$6</f>
        <v>13.07</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81.17</v>
      </c>
      <c r="J10" s="56"/>
      <c r="K10" s="56"/>
      <c r="L10" s="56"/>
      <c r="M10" s="56"/>
      <c r="N10" s="56"/>
      <c r="O10" s="57"/>
      <c r="P10" s="45">
        <f>データ!$P$6</f>
        <v>98.95</v>
      </c>
      <c r="Q10" s="45"/>
      <c r="R10" s="45"/>
      <c r="S10" s="45"/>
      <c r="T10" s="45"/>
      <c r="U10" s="45"/>
      <c r="V10" s="45"/>
      <c r="W10" s="58">
        <f>データ!$Q$6</f>
        <v>4300</v>
      </c>
      <c r="X10" s="58"/>
      <c r="Y10" s="58"/>
      <c r="Z10" s="58"/>
      <c r="AA10" s="58"/>
      <c r="AB10" s="58"/>
      <c r="AC10" s="58"/>
      <c r="AD10" s="2"/>
      <c r="AE10" s="2"/>
      <c r="AF10" s="2"/>
      <c r="AG10" s="2"/>
      <c r="AH10" s="2"/>
      <c r="AI10" s="2"/>
      <c r="AJ10" s="2"/>
      <c r="AK10" s="2"/>
      <c r="AL10" s="58">
        <f>データ!$U$6</f>
        <v>3776</v>
      </c>
      <c r="AM10" s="58"/>
      <c r="AN10" s="58"/>
      <c r="AO10" s="58"/>
      <c r="AP10" s="58"/>
      <c r="AQ10" s="58"/>
      <c r="AR10" s="58"/>
      <c r="AS10" s="58"/>
      <c r="AT10" s="55">
        <f>データ!$V$6</f>
        <v>63.4</v>
      </c>
      <c r="AU10" s="56"/>
      <c r="AV10" s="56"/>
      <c r="AW10" s="56"/>
      <c r="AX10" s="56"/>
      <c r="AY10" s="56"/>
      <c r="AZ10" s="56"/>
      <c r="BA10" s="56"/>
      <c r="BB10" s="45">
        <f>データ!$W$6</f>
        <v>59.56</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9" t="s">
        <v>112</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9" t="s">
        <v>111</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9" t="s">
        <v>110</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OjL4/SOSWdpaIuIIWACWepAW5Gi0CdOkgLeJcBsQ+0fO+DlbzgjJ2/GtbysVVcpzFGzTtFS94hPFbjAeUPGJgw==" saltValue="isZ/j1hN9m8NuK+HClKjr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2024</v>
      </c>
      <c r="C6" s="20">
        <f t="shared" ref="C6:W6" si="3">C7</f>
        <v>16381</v>
      </c>
      <c r="D6" s="20">
        <f t="shared" si="3"/>
        <v>46</v>
      </c>
      <c r="E6" s="20">
        <f t="shared" si="3"/>
        <v>1</v>
      </c>
      <c r="F6" s="20">
        <f t="shared" si="3"/>
        <v>0</v>
      </c>
      <c r="G6" s="20">
        <f t="shared" si="3"/>
        <v>5</v>
      </c>
      <c r="H6" s="20" t="str">
        <f t="shared" si="3"/>
        <v>北海道　中札内村</v>
      </c>
      <c r="I6" s="20" t="str">
        <f t="shared" si="3"/>
        <v>法適用</v>
      </c>
      <c r="J6" s="20" t="str">
        <f t="shared" si="3"/>
        <v>水道事業</v>
      </c>
      <c r="K6" s="20" t="str">
        <f t="shared" si="3"/>
        <v>簡易水道事業</v>
      </c>
      <c r="L6" s="20" t="str">
        <f t="shared" si="3"/>
        <v>C3</v>
      </c>
      <c r="M6" s="20" t="str">
        <f t="shared" si="3"/>
        <v>非設置</v>
      </c>
      <c r="N6" s="21" t="str">
        <f t="shared" si="3"/>
        <v>-</v>
      </c>
      <c r="O6" s="21">
        <f t="shared" si="3"/>
        <v>81.17</v>
      </c>
      <c r="P6" s="21">
        <f t="shared" si="3"/>
        <v>98.95</v>
      </c>
      <c r="Q6" s="21">
        <f t="shared" si="3"/>
        <v>4300</v>
      </c>
      <c r="R6" s="21">
        <f t="shared" si="3"/>
        <v>3823</v>
      </c>
      <c r="S6" s="21">
        <f t="shared" si="3"/>
        <v>292.58</v>
      </c>
      <c r="T6" s="21">
        <f t="shared" si="3"/>
        <v>13.07</v>
      </c>
      <c r="U6" s="21">
        <f t="shared" si="3"/>
        <v>3776</v>
      </c>
      <c r="V6" s="21">
        <f t="shared" si="3"/>
        <v>63.4</v>
      </c>
      <c r="W6" s="21">
        <f t="shared" si="3"/>
        <v>59.56</v>
      </c>
      <c r="X6" s="22" t="str">
        <f>IF(X7="",NA(),X7)</f>
        <v>-</v>
      </c>
      <c r="Y6" s="22" t="str">
        <f t="shared" ref="Y6:AG6" si="4">IF(Y7="",NA(),Y7)</f>
        <v>-</v>
      </c>
      <c r="Z6" s="22">
        <f t="shared" si="4"/>
        <v>119.91</v>
      </c>
      <c r="AA6" s="22">
        <f t="shared" si="4"/>
        <v>110.17</v>
      </c>
      <c r="AB6" s="22">
        <f t="shared" si="4"/>
        <v>120.88</v>
      </c>
      <c r="AC6" s="22" t="str">
        <f t="shared" si="4"/>
        <v>-</v>
      </c>
      <c r="AD6" s="22" t="str">
        <f t="shared" si="4"/>
        <v>-</v>
      </c>
      <c r="AE6" s="22">
        <f t="shared" si="4"/>
        <v>105.52</v>
      </c>
      <c r="AF6" s="22">
        <f t="shared" si="4"/>
        <v>103.1</v>
      </c>
      <c r="AG6" s="22">
        <f t="shared" si="4"/>
        <v>101.77</v>
      </c>
      <c r="AH6" s="21" t="str">
        <f>IF(AH7="","",IF(AH7="-","【-】","【"&amp;SUBSTITUTE(TEXT(AH7,"#,##0.00"),"-","△")&amp;"】"))</f>
        <v>【102.02】</v>
      </c>
      <c r="AI6" s="22" t="str">
        <f>IF(AI7="",NA(),AI7)</f>
        <v>-</v>
      </c>
      <c r="AJ6" s="22" t="str">
        <f t="shared" ref="AJ6:AR6" si="5">IF(AJ7="",NA(),AJ7)</f>
        <v>-</v>
      </c>
      <c r="AK6" s="21">
        <f t="shared" si="5"/>
        <v>0</v>
      </c>
      <c r="AL6" s="21">
        <f t="shared" si="5"/>
        <v>0</v>
      </c>
      <c r="AM6" s="21">
        <f t="shared" si="5"/>
        <v>0</v>
      </c>
      <c r="AN6" s="22" t="str">
        <f t="shared" si="5"/>
        <v>-</v>
      </c>
      <c r="AO6" s="22" t="str">
        <f t="shared" si="5"/>
        <v>-</v>
      </c>
      <c r="AP6" s="22">
        <f t="shared" si="5"/>
        <v>30.01</v>
      </c>
      <c r="AQ6" s="22">
        <f t="shared" si="5"/>
        <v>27.32</v>
      </c>
      <c r="AR6" s="22">
        <f t="shared" si="5"/>
        <v>16.12</v>
      </c>
      <c r="AS6" s="21" t="str">
        <f>IF(AS7="","",IF(AS7="-","【-】","【"&amp;SUBSTITUTE(TEXT(AS7,"#,##0.00"),"-","△")&amp;"】"))</f>
        <v>【26.96】</v>
      </c>
      <c r="AT6" s="22" t="str">
        <f>IF(AT7="",NA(),AT7)</f>
        <v>-</v>
      </c>
      <c r="AU6" s="22" t="str">
        <f t="shared" ref="AU6:BC6" si="6">IF(AU7="",NA(),AU7)</f>
        <v>-</v>
      </c>
      <c r="AV6" s="22">
        <f t="shared" si="6"/>
        <v>1295.47</v>
      </c>
      <c r="AW6" s="22">
        <f t="shared" si="6"/>
        <v>1146.26</v>
      </c>
      <c r="AX6" s="22">
        <f t="shared" si="6"/>
        <v>1370.36</v>
      </c>
      <c r="AY6" s="22" t="str">
        <f t="shared" si="6"/>
        <v>-</v>
      </c>
      <c r="AZ6" s="22" t="str">
        <f t="shared" si="6"/>
        <v>-</v>
      </c>
      <c r="BA6" s="22">
        <f t="shared" si="6"/>
        <v>249.43</v>
      </c>
      <c r="BB6" s="22">
        <f t="shared" si="6"/>
        <v>217.55</v>
      </c>
      <c r="BC6" s="22">
        <f t="shared" si="6"/>
        <v>157.71</v>
      </c>
      <c r="BD6" s="21" t="str">
        <f>IF(BD7="","",IF(BD7="-","【-】","【"&amp;SUBSTITUTE(TEXT(BD7,"#,##0.00"),"-","△")&amp;"】"))</f>
        <v>【142.39】</v>
      </c>
      <c r="BE6" s="22" t="str">
        <f>IF(BE7="",NA(),BE7)</f>
        <v>-</v>
      </c>
      <c r="BF6" s="22" t="str">
        <f t="shared" ref="BF6:BN6" si="7">IF(BF7="",NA(),BF7)</f>
        <v>-</v>
      </c>
      <c r="BG6" s="22">
        <f t="shared" si="7"/>
        <v>218.4</v>
      </c>
      <c r="BH6" s="22">
        <f t="shared" si="7"/>
        <v>291.41000000000003</v>
      </c>
      <c r="BI6" s="22">
        <f t="shared" si="7"/>
        <v>286.45999999999998</v>
      </c>
      <c r="BJ6" s="22" t="str">
        <f t="shared" si="7"/>
        <v>-</v>
      </c>
      <c r="BK6" s="22" t="str">
        <f t="shared" si="7"/>
        <v>-</v>
      </c>
      <c r="BL6" s="22">
        <f t="shared" si="7"/>
        <v>922.05</v>
      </c>
      <c r="BM6" s="22">
        <f t="shared" si="7"/>
        <v>916.17</v>
      </c>
      <c r="BN6" s="22">
        <f t="shared" si="7"/>
        <v>958.97</v>
      </c>
      <c r="BO6" s="21" t="str">
        <f>IF(BO7="","",IF(BO7="-","【-】","【"&amp;SUBSTITUTE(TEXT(BO7,"#,##0.00"),"-","△")&amp;"】"))</f>
        <v>【1,043.36】</v>
      </c>
      <c r="BP6" s="22" t="str">
        <f>IF(BP7="",NA(),BP7)</f>
        <v>-</v>
      </c>
      <c r="BQ6" s="22" t="str">
        <f t="shared" ref="BQ6:BY6" si="8">IF(BQ7="",NA(),BQ7)</f>
        <v>-</v>
      </c>
      <c r="BR6" s="22">
        <f t="shared" si="8"/>
        <v>74.92</v>
      </c>
      <c r="BS6" s="22">
        <f t="shared" si="8"/>
        <v>67.31</v>
      </c>
      <c r="BT6" s="22">
        <f t="shared" si="8"/>
        <v>73.760000000000005</v>
      </c>
      <c r="BU6" s="22" t="str">
        <f t="shared" si="8"/>
        <v>-</v>
      </c>
      <c r="BV6" s="22" t="str">
        <f t="shared" si="8"/>
        <v>-</v>
      </c>
      <c r="BW6" s="22">
        <f t="shared" si="8"/>
        <v>64.39</v>
      </c>
      <c r="BX6" s="22">
        <f t="shared" si="8"/>
        <v>63.95</v>
      </c>
      <c r="BY6" s="22">
        <f t="shared" si="8"/>
        <v>61.25</v>
      </c>
      <c r="BZ6" s="21" t="str">
        <f>IF(BZ7="","",IF(BZ7="-","【-】","【"&amp;SUBSTITUTE(TEXT(BZ7,"#,##0.00"),"-","△")&amp;"】"))</f>
        <v>【56.19】</v>
      </c>
      <c r="CA6" s="22" t="str">
        <f>IF(CA7="",NA(),CA7)</f>
        <v>-</v>
      </c>
      <c r="CB6" s="22" t="str">
        <f t="shared" ref="CB6:CJ6" si="9">IF(CB7="",NA(),CB7)</f>
        <v>-</v>
      </c>
      <c r="CC6" s="22">
        <f t="shared" si="9"/>
        <v>149.88</v>
      </c>
      <c r="CD6" s="22">
        <f t="shared" si="9"/>
        <v>167.56</v>
      </c>
      <c r="CE6" s="22">
        <f t="shared" si="9"/>
        <v>152.88999999999999</v>
      </c>
      <c r="CF6" s="22" t="str">
        <f t="shared" si="9"/>
        <v>-</v>
      </c>
      <c r="CG6" s="22" t="str">
        <f t="shared" si="9"/>
        <v>-</v>
      </c>
      <c r="CH6" s="22">
        <f t="shared" si="9"/>
        <v>258.89999999999998</v>
      </c>
      <c r="CI6" s="22">
        <f t="shared" si="9"/>
        <v>263.56</v>
      </c>
      <c r="CJ6" s="22">
        <f t="shared" si="9"/>
        <v>279.83</v>
      </c>
      <c r="CK6" s="21" t="str">
        <f>IF(CK7="","",IF(CK7="-","【-】","【"&amp;SUBSTITUTE(TEXT(CK7,"#,##0.00"),"-","△")&amp;"】"))</f>
        <v>【285.60】</v>
      </c>
      <c r="CL6" s="22" t="str">
        <f>IF(CL7="",NA(),CL7)</f>
        <v>-</v>
      </c>
      <c r="CM6" s="22" t="str">
        <f t="shared" ref="CM6:CU6" si="10">IF(CM7="",NA(),CM7)</f>
        <v>-</v>
      </c>
      <c r="CN6" s="22">
        <f t="shared" si="10"/>
        <v>88.03</v>
      </c>
      <c r="CO6" s="22">
        <f t="shared" si="10"/>
        <v>81.48</v>
      </c>
      <c r="CP6" s="22">
        <f t="shared" si="10"/>
        <v>85.13</v>
      </c>
      <c r="CQ6" s="22" t="str">
        <f t="shared" si="10"/>
        <v>-</v>
      </c>
      <c r="CR6" s="22" t="str">
        <f t="shared" si="10"/>
        <v>-</v>
      </c>
      <c r="CS6" s="22">
        <f t="shared" si="10"/>
        <v>50.07</v>
      </c>
      <c r="CT6" s="22">
        <f t="shared" si="10"/>
        <v>53.4</v>
      </c>
      <c r="CU6" s="22">
        <f t="shared" si="10"/>
        <v>54.69</v>
      </c>
      <c r="CV6" s="21" t="str">
        <f>IF(CV7="","",IF(CV7="-","【-】","【"&amp;SUBSTITUTE(TEXT(CV7,"#,##0.00"),"-","△")&amp;"】"))</f>
        <v>【48.33】</v>
      </c>
      <c r="CW6" s="22" t="str">
        <f>IF(CW7="",NA(),CW7)</f>
        <v>-</v>
      </c>
      <c r="CX6" s="22" t="str">
        <f t="shared" ref="CX6:DF6" si="11">IF(CX7="",NA(),CX7)</f>
        <v>-</v>
      </c>
      <c r="CY6" s="22">
        <f t="shared" si="11"/>
        <v>78.849999999999994</v>
      </c>
      <c r="CZ6" s="22">
        <f t="shared" si="11"/>
        <v>79.28</v>
      </c>
      <c r="DA6" s="22">
        <f t="shared" si="11"/>
        <v>83.63</v>
      </c>
      <c r="DB6" s="22" t="str">
        <f t="shared" si="11"/>
        <v>-</v>
      </c>
      <c r="DC6" s="22" t="str">
        <f t="shared" si="11"/>
        <v>-</v>
      </c>
      <c r="DD6" s="22">
        <f t="shared" si="11"/>
        <v>75.7</v>
      </c>
      <c r="DE6" s="22">
        <f t="shared" si="11"/>
        <v>72.53</v>
      </c>
      <c r="DF6" s="22">
        <f t="shared" si="11"/>
        <v>71.44</v>
      </c>
      <c r="DG6" s="21" t="str">
        <f>IF(DG7="","",IF(DG7="-","【-】","【"&amp;SUBSTITUTE(TEXT(DG7,"#,##0.00"),"-","△")&amp;"】"))</f>
        <v>【70.34】</v>
      </c>
      <c r="DH6" s="22" t="str">
        <f>IF(DH7="",NA(),DH7)</f>
        <v>-</v>
      </c>
      <c r="DI6" s="22" t="str">
        <f t="shared" ref="DI6:DQ6" si="12">IF(DI7="",NA(),DI7)</f>
        <v>-</v>
      </c>
      <c r="DJ6" s="22">
        <f t="shared" si="12"/>
        <v>5.0599999999999996</v>
      </c>
      <c r="DK6" s="22">
        <f t="shared" si="12"/>
        <v>9.1999999999999993</v>
      </c>
      <c r="DL6" s="22">
        <f t="shared" si="12"/>
        <v>13.92</v>
      </c>
      <c r="DM6" s="22" t="str">
        <f t="shared" si="12"/>
        <v>-</v>
      </c>
      <c r="DN6" s="22" t="str">
        <f t="shared" si="12"/>
        <v>-</v>
      </c>
      <c r="DO6" s="22">
        <f t="shared" si="12"/>
        <v>42.98</v>
      </c>
      <c r="DP6" s="22">
        <f t="shared" si="12"/>
        <v>40.46</v>
      </c>
      <c r="DQ6" s="22">
        <f t="shared" si="12"/>
        <v>37.1</v>
      </c>
      <c r="DR6" s="21" t="str">
        <f>IF(DR7="","",IF(DR7="-","【-】","【"&amp;SUBSTITUTE(TEXT(DR7,"#,##0.00"),"-","△")&amp;"】"))</f>
        <v>【35.50】</v>
      </c>
      <c r="DS6" s="22" t="str">
        <f>IF(DS7="",NA(),DS7)</f>
        <v>-</v>
      </c>
      <c r="DT6" s="22" t="str">
        <f t="shared" ref="DT6:EB6" si="13">IF(DT7="",NA(),DT7)</f>
        <v>-</v>
      </c>
      <c r="DU6" s="21">
        <f t="shared" si="13"/>
        <v>0</v>
      </c>
      <c r="DV6" s="21">
        <f t="shared" si="13"/>
        <v>0</v>
      </c>
      <c r="DW6" s="21">
        <f t="shared" si="13"/>
        <v>0</v>
      </c>
      <c r="DX6" s="22" t="str">
        <f t="shared" si="13"/>
        <v>-</v>
      </c>
      <c r="DY6" s="22" t="str">
        <f t="shared" si="13"/>
        <v>-</v>
      </c>
      <c r="DZ6" s="22">
        <f t="shared" si="13"/>
        <v>23.24</v>
      </c>
      <c r="EA6" s="22">
        <f t="shared" si="13"/>
        <v>22.77</v>
      </c>
      <c r="EB6" s="22">
        <f t="shared" si="13"/>
        <v>18.22</v>
      </c>
      <c r="EC6" s="21" t="str">
        <f>IF(EC7="","",IF(EC7="-","【-】","【"&amp;SUBSTITUTE(TEXT(EC7,"#,##0.00"),"-","△")&amp;"】"))</f>
        <v>【16.16】</v>
      </c>
      <c r="ED6" s="22" t="str">
        <f>IF(ED7="",NA(),ED7)</f>
        <v>-</v>
      </c>
      <c r="EE6" s="22" t="str">
        <f t="shared" ref="EE6:EM6" si="14">IF(EE7="",NA(),EE7)</f>
        <v>-</v>
      </c>
      <c r="EF6" s="21">
        <f t="shared" si="14"/>
        <v>0</v>
      </c>
      <c r="EG6" s="21">
        <f t="shared" si="14"/>
        <v>0</v>
      </c>
      <c r="EH6" s="21">
        <f t="shared" si="14"/>
        <v>0</v>
      </c>
      <c r="EI6" s="22" t="str">
        <f t="shared" si="14"/>
        <v>-</v>
      </c>
      <c r="EJ6" s="22" t="str">
        <f t="shared" si="14"/>
        <v>-</v>
      </c>
      <c r="EK6" s="22">
        <f t="shared" si="14"/>
        <v>0.39</v>
      </c>
      <c r="EL6" s="22">
        <f t="shared" si="14"/>
        <v>0.49</v>
      </c>
      <c r="EM6" s="22">
        <f t="shared" si="14"/>
        <v>0.32</v>
      </c>
      <c r="EN6" s="21" t="str">
        <f>IF(EN7="","",IF(EN7="-","【-】","【"&amp;SUBSTITUTE(TEXT(EN7,"#,##0.00"),"-","△")&amp;"】"))</f>
        <v>【0.28】</v>
      </c>
    </row>
    <row r="7" spans="1:144" s="23" customFormat="1" x14ac:dyDescent="0.15">
      <c r="A7" s="15"/>
      <c r="B7" s="24">
        <v>2024</v>
      </c>
      <c r="C7" s="24">
        <v>16381</v>
      </c>
      <c r="D7" s="24">
        <v>46</v>
      </c>
      <c r="E7" s="24">
        <v>1</v>
      </c>
      <c r="F7" s="24">
        <v>0</v>
      </c>
      <c r="G7" s="24">
        <v>5</v>
      </c>
      <c r="H7" s="24" t="s">
        <v>92</v>
      </c>
      <c r="I7" s="24" t="s">
        <v>93</v>
      </c>
      <c r="J7" s="24" t="s">
        <v>94</v>
      </c>
      <c r="K7" s="24" t="s">
        <v>95</v>
      </c>
      <c r="L7" s="24" t="s">
        <v>96</v>
      </c>
      <c r="M7" s="24" t="s">
        <v>97</v>
      </c>
      <c r="N7" s="25" t="s">
        <v>98</v>
      </c>
      <c r="O7" s="25">
        <v>81.17</v>
      </c>
      <c r="P7" s="25">
        <v>98.95</v>
      </c>
      <c r="Q7" s="25">
        <v>4300</v>
      </c>
      <c r="R7" s="25">
        <v>3823</v>
      </c>
      <c r="S7" s="25">
        <v>292.58</v>
      </c>
      <c r="T7" s="25">
        <v>13.07</v>
      </c>
      <c r="U7" s="25">
        <v>3776</v>
      </c>
      <c r="V7" s="25">
        <v>63.4</v>
      </c>
      <c r="W7" s="25">
        <v>59.56</v>
      </c>
      <c r="X7" s="25" t="s">
        <v>98</v>
      </c>
      <c r="Y7" s="25" t="s">
        <v>98</v>
      </c>
      <c r="Z7" s="25">
        <v>119.91</v>
      </c>
      <c r="AA7" s="25">
        <v>110.17</v>
      </c>
      <c r="AB7" s="25">
        <v>120.88</v>
      </c>
      <c r="AC7" s="25" t="s">
        <v>98</v>
      </c>
      <c r="AD7" s="25" t="s">
        <v>98</v>
      </c>
      <c r="AE7" s="25">
        <v>105.52</v>
      </c>
      <c r="AF7" s="25">
        <v>103.1</v>
      </c>
      <c r="AG7" s="25">
        <v>101.77</v>
      </c>
      <c r="AH7" s="25">
        <v>102.02</v>
      </c>
      <c r="AI7" s="25" t="s">
        <v>98</v>
      </c>
      <c r="AJ7" s="25" t="s">
        <v>98</v>
      </c>
      <c r="AK7" s="25">
        <v>0</v>
      </c>
      <c r="AL7" s="25">
        <v>0</v>
      </c>
      <c r="AM7" s="25">
        <v>0</v>
      </c>
      <c r="AN7" s="25" t="s">
        <v>98</v>
      </c>
      <c r="AO7" s="25" t="s">
        <v>98</v>
      </c>
      <c r="AP7" s="25">
        <v>30.01</v>
      </c>
      <c r="AQ7" s="25">
        <v>27.32</v>
      </c>
      <c r="AR7" s="25">
        <v>16.12</v>
      </c>
      <c r="AS7" s="25">
        <v>26.96</v>
      </c>
      <c r="AT7" s="25" t="s">
        <v>98</v>
      </c>
      <c r="AU7" s="25" t="s">
        <v>98</v>
      </c>
      <c r="AV7" s="25">
        <v>1295.47</v>
      </c>
      <c r="AW7" s="25">
        <v>1146.26</v>
      </c>
      <c r="AX7" s="25">
        <v>1370.36</v>
      </c>
      <c r="AY7" s="25" t="s">
        <v>98</v>
      </c>
      <c r="AZ7" s="25" t="s">
        <v>98</v>
      </c>
      <c r="BA7" s="25">
        <v>249.43</v>
      </c>
      <c r="BB7" s="25">
        <v>217.55</v>
      </c>
      <c r="BC7" s="25">
        <v>157.71</v>
      </c>
      <c r="BD7" s="25">
        <v>142.38999999999999</v>
      </c>
      <c r="BE7" s="25" t="s">
        <v>98</v>
      </c>
      <c r="BF7" s="25" t="s">
        <v>98</v>
      </c>
      <c r="BG7" s="25">
        <v>218.4</v>
      </c>
      <c r="BH7" s="25">
        <v>291.41000000000003</v>
      </c>
      <c r="BI7" s="25">
        <v>286.45999999999998</v>
      </c>
      <c r="BJ7" s="25" t="s">
        <v>98</v>
      </c>
      <c r="BK7" s="25" t="s">
        <v>98</v>
      </c>
      <c r="BL7" s="25">
        <v>922.05</v>
      </c>
      <c r="BM7" s="25">
        <v>916.17</v>
      </c>
      <c r="BN7" s="25">
        <v>958.97</v>
      </c>
      <c r="BO7" s="25">
        <v>1043.3599999999999</v>
      </c>
      <c r="BP7" s="25" t="s">
        <v>98</v>
      </c>
      <c r="BQ7" s="25" t="s">
        <v>98</v>
      </c>
      <c r="BR7" s="25">
        <v>74.92</v>
      </c>
      <c r="BS7" s="25">
        <v>67.31</v>
      </c>
      <c r="BT7" s="25">
        <v>73.760000000000005</v>
      </c>
      <c r="BU7" s="25" t="s">
        <v>98</v>
      </c>
      <c r="BV7" s="25" t="s">
        <v>98</v>
      </c>
      <c r="BW7" s="25">
        <v>64.39</v>
      </c>
      <c r="BX7" s="25">
        <v>63.95</v>
      </c>
      <c r="BY7" s="25">
        <v>61.25</v>
      </c>
      <c r="BZ7" s="25">
        <v>56.19</v>
      </c>
      <c r="CA7" s="25" t="s">
        <v>98</v>
      </c>
      <c r="CB7" s="25" t="s">
        <v>98</v>
      </c>
      <c r="CC7" s="25">
        <v>149.88</v>
      </c>
      <c r="CD7" s="25">
        <v>167.56</v>
      </c>
      <c r="CE7" s="25">
        <v>152.88999999999999</v>
      </c>
      <c r="CF7" s="25" t="s">
        <v>98</v>
      </c>
      <c r="CG7" s="25" t="s">
        <v>98</v>
      </c>
      <c r="CH7" s="25">
        <v>258.89999999999998</v>
      </c>
      <c r="CI7" s="25">
        <v>263.56</v>
      </c>
      <c r="CJ7" s="25">
        <v>279.83</v>
      </c>
      <c r="CK7" s="25">
        <v>285.60000000000002</v>
      </c>
      <c r="CL7" s="25" t="s">
        <v>98</v>
      </c>
      <c r="CM7" s="25" t="s">
        <v>98</v>
      </c>
      <c r="CN7" s="25">
        <v>88.03</v>
      </c>
      <c r="CO7" s="25">
        <v>81.48</v>
      </c>
      <c r="CP7" s="25">
        <v>85.13</v>
      </c>
      <c r="CQ7" s="25" t="s">
        <v>98</v>
      </c>
      <c r="CR7" s="25" t="s">
        <v>98</v>
      </c>
      <c r="CS7" s="25">
        <v>50.07</v>
      </c>
      <c r="CT7" s="25">
        <v>53.4</v>
      </c>
      <c r="CU7" s="25">
        <v>54.69</v>
      </c>
      <c r="CV7" s="25">
        <v>48.33</v>
      </c>
      <c r="CW7" s="25" t="s">
        <v>98</v>
      </c>
      <c r="CX7" s="25" t="s">
        <v>98</v>
      </c>
      <c r="CY7" s="25">
        <v>78.849999999999994</v>
      </c>
      <c r="CZ7" s="25">
        <v>79.28</v>
      </c>
      <c r="DA7" s="25">
        <v>83.63</v>
      </c>
      <c r="DB7" s="25" t="s">
        <v>98</v>
      </c>
      <c r="DC7" s="25" t="s">
        <v>98</v>
      </c>
      <c r="DD7" s="25">
        <v>75.7</v>
      </c>
      <c r="DE7" s="25">
        <v>72.53</v>
      </c>
      <c r="DF7" s="25">
        <v>71.44</v>
      </c>
      <c r="DG7" s="25">
        <v>70.34</v>
      </c>
      <c r="DH7" s="25" t="s">
        <v>98</v>
      </c>
      <c r="DI7" s="25" t="s">
        <v>98</v>
      </c>
      <c r="DJ7" s="25">
        <v>5.0599999999999996</v>
      </c>
      <c r="DK7" s="25">
        <v>9.1999999999999993</v>
      </c>
      <c r="DL7" s="25">
        <v>13.92</v>
      </c>
      <c r="DM7" s="25" t="s">
        <v>98</v>
      </c>
      <c r="DN7" s="25" t="s">
        <v>98</v>
      </c>
      <c r="DO7" s="25">
        <v>42.98</v>
      </c>
      <c r="DP7" s="25">
        <v>40.46</v>
      </c>
      <c r="DQ7" s="25">
        <v>37.1</v>
      </c>
      <c r="DR7" s="25">
        <v>35.5</v>
      </c>
      <c r="DS7" s="25" t="s">
        <v>98</v>
      </c>
      <c r="DT7" s="25" t="s">
        <v>98</v>
      </c>
      <c r="DU7" s="25">
        <v>0</v>
      </c>
      <c r="DV7" s="25">
        <v>0</v>
      </c>
      <c r="DW7" s="25">
        <v>0</v>
      </c>
      <c r="DX7" s="25" t="s">
        <v>98</v>
      </c>
      <c r="DY7" s="25" t="s">
        <v>98</v>
      </c>
      <c r="DZ7" s="25">
        <v>23.24</v>
      </c>
      <c r="EA7" s="25">
        <v>22.77</v>
      </c>
      <c r="EB7" s="25">
        <v>18.22</v>
      </c>
      <c r="EC7" s="25">
        <v>16.16</v>
      </c>
      <c r="ED7" s="25" t="s">
        <v>98</v>
      </c>
      <c r="EE7" s="25" t="s">
        <v>98</v>
      </c>
      <c r="EF7" s="25">
        <v>0</v>
      </c>
      <c r="EG7" s="25">
        <v>0</v>
      </c>
      <c r="EH7" s="25">
        <v>0</v>
      </c>
      <c r="EI7" s="25" t="s">
        <v>98</v>
      </c>
      <c r="EJ7" s="25" t="s">
        <v>98</v>
      </c>
      <c r="EK7" s="25">
        <v>0.39</v>
      </c>
      <c r="EL7" s="25">
        <v>0.49</v>
      </c>
      <c r="EM7" s="25">
        <v>0.32</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107</v>
      </c>
      <c r="D13" t="s">
        <v>106</v>
      </c>
      <c r="E13" t="s">
        <v>106</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谷内　翼</cp:lastModifiedBy>
  <dcterms:created xsi:type="dcterms:W3CDTF">2025-12-12T09:10:14Z</dcterms:created>
  <dcterms:modified xsi:type="dcterms:W3CDTF">2026-02-04T09:32:09Z</dcterms:modified>
  <cp:category/>
</cp:coreProperties>
</file>